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Projets en cours RENO\21R175_Etude CEE - DGEC\4. Livrables\Envoi du 31 août 2021\Tableurs\"/>
    </mc:Choice>
  </mc:AlternateContent>
  <xr:revisionPtr revIDLastSave="0" documentId="13_ncr:1_{E3790808-0712-47FD-A387-B7A17302C0F7}" xr6:coauthVersionLast="47" xr6:coauthVersionMax="47" xr10:uidLastSave="{00000000-0000-0000-0000-000000000000}"/>
  <bookViews>
    <workbookView xWindow="-120" yWindow="-120" windowWidth="29040" windowHeight="15840" activeTab="2" xr2:uid="{618D4880-CE58-4EB4-8623-DC820CCE0F33}"/>
  </bookViews>
  <sheets>
    <sheet name="réseau de chauffage" sheetId="1" r:id="rId1"/>
    <sheet name="réseau de ECS" sheetId="2" r:id="rId2"/>
    <sheet name="Compilation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3" i="3"/>
  <c r="B15" i="1"/>
  <c r="B16" i="1"/>
  <c r="B17" i="1"/>
  <c r="C25" i="1"/>
  <c r="C26" i="1"/>
  <c r="B18" i="2"/>
  <c r="B19" i="2"/>
  <c r="C28" i="2"/>
  <c r="C27" i="1"/>
  <c r="C29" i="2"/>
  <c r="C27" i="2"/>
  <c r="B8" i="2"/>
  <c r="B16" i="2"/>
  <c r="B25" i="1"/>
  <c r="C26" i="2"/>
  <c r="B26" i="2"/>
  <c r="C24" i="1"/>
  <c r="B24" i="1"/>
  <c r="B29" i="2"/>
  <c r="B28" i="2"/>
  <c r="B27" i="2"/>
  <c r="B26" i="1"/>
  <c r="B27" i="1"/>
</calcChain>
</file>

<file path=xl/sharedStrings.xml><?xml version="1.0" encoding="utf-8"?>
<sst xmlns="http://schemas.openxmlformats.org/spreadsheetml/2006/main" count="64" uniqueCount="28">
  <si>
    <t xml:space="preserve"> Consommation de référence </t>
  </si>
  <si>
    <t>H1</t>
  </si>
  <si>
    <t>H2</t>
  </si>
  <si>
    <t>H3</t>
  </si>
  <si>
    <t>U</t>
  </si>
  <si>
    <t>W/(m.K)</t>
  </si>
  <si>
    <t xml:space="preserve">pertes réseau nu </t>
  </si>
  <si>
    <t>Pertes réseau mal isolé</t>
  </si>
  <si>
    <t>Pertes réseau isolé classe 1</t>
  </si>
  <si>
    <t>Pertes de référence</t>
  </si>
  <si>
    <t>kWh/(m.an)</t>
  </si>
  <si>
    <t>Gain unitaire</t>
  </si>
  <si>
    <t>rendement de génération de l'installation de chauffage</t>
  </si>
  <si>
    <t>Gain CEE</t>
  </si>
  <si>
    <t>Durée de vie actualisée</t>
  </si>
  <si>
    <t>Montant en kWh cumac par mètre linéaire de réseau isolé</t>
  </si>
  <si>
    <t>Gain CEE retenu = 50% *Gain CEE ECS + 50%* Gain CEE chauffage</t>
  </si>
  <si>
    <r>
      <t xml:space="preserve"> </t>
    </r>
    <r>
      <rPr>
        <sz val="12"/>
        <color theme="1"/>
        <rFont val="Times New Roman"/>
        <family val="1"/>
      </rPr>
      <t>Montant en kWh cumac par mètre de réseau isolé</t>
    </r>
  </si>
  <si>
    <t>Longueur isolée de réseau d’eau chaude sanitaire d’ECS hors du volume chauffé</t>
  </si>
  <si>
    <t>Zone climatique</t>
  </si>
  <si>
    <t>x</t>
  </si>
  <si>
    <t>L</t>
  </si>
  <si>
    <t>% pertes réseau nu</t>
  </si>
  <si>
    <t>% réseau mal isolé</t>
  </si>
  <si>
    <t>% réseau classe 1</t>
  </si>
  <si>
    <t>Pertes classe 4</t>
  </si>
  <si>
    <t>Coeff de correction climatique 1 - fiche actuelle</t>
  </si>
  <si>
    <t>Coeff de correction climatique 2 - Correction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</si>
</sst>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8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Calibri "/>
    </font>
    <font>
      <sz val="10"/>
      <color theme="1"/>
      <name val="Calibri "/>
    </font>
    <font>
      <b/>
      <sz val="11"/>
      <color theme="1"/>
      <name val="Times New Roman"/>
      <family val="1"/>
    </font>
    <font>
      <sz val="10"/>
      <color theme="0"/>
      <name val="Calibri 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C6E0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58">
    <xf numFmtId="0" fontId="0" fillId="0" borderId="0" xfId="0"/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1" fontId="3" fillId="2" borderId="5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vertical="center"/>
    </xf>
    <xf numFmtId="3" fontId="9" fillId="4" borderId="17" xfId="0" applyNumberFormat="1" applyFont="1" applyFill="1" applyBorder="1" applyAlignment="1">
      <alignment horizontal="center" vertical="center"/>
    </xf>
    <xf numFmtId="0" fontId="10" fillId="4" borderId="17" xfId="0" applyFont="1" applyFill="1" applyBorder="1"/>
    <xf numFmtId="0" fontId="9" fillId="4" borderId="17" xfId="0" applyFont="1" applyFill="1" applyBorder="1" applyAlignment="1">
      <alignment vertical="top" wrapText="1"/>
    </xf>
    <xf numFmtId="4" fontId="9" fillId="4" borderId="17" xfId="0" applyNumberFormat="1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wrapText="1"/>
    </xf>
    <xf numFmtId="1" fontId="10" fillId="4" borderId="17" xfId="0" applyNumberFormat="1" applyFont="1" applyFill="1" applyBorder="1"/>
    <xf numFmtId="0" fontId="4" fillId="0" borderId="0" xfId="0" applyFont="1" applyAlignment="1">
      <alignment horizontal="justify" vertical="center"/>
    </xf>
    <xf numFmtId="0" fontId="11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Fill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/>
    <xf numFmtId="2" fontId="10" fillId="4" borderId="17" xfId="0" applyNumberFormat="1" applyFont="1" applyFill="1" applyBorder="1"/>
    <xf numFmtId="9" fontId="10" fillId="4" borderId="17" xfId="1" applyFont="1" applyFill="1" applyBorder="1"/>
    <xf numFmtId="1" fontId="14" fillId="3" borderId="1" xfId="0" applyNumberFormat="1" applyFont="1" applyFill="1" applyBorder="1"/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F28F8-809E-456D-96D2-46788E22DCDC}">
  <dimension ref="A1:F27"/>
  <sheetViews>
    <sheetView topLeftCell="A13" workbookViewId="0">
      <selection activeCell="E26" sqref="E26"/>
    </sheetView>
  </sheetViews>
  <sheetFormatPr baseColWidth="10" defaultRowHeight="15"/>
  <cols>
    <col min="1" max="1" width="20.7109375" customWidth="1"/>
  </cols>
  <sheetData>
    <row r="1" spans="1:6" ht="36.75" thickBot="1">
      <c r="A1" s="6"/>
      <c r="B1" s="7" t="s">
        <v>0</v>
      </c>
      <c r="C1" s="33" t="s">
        <v>26</v>
      </c>
      <c r="D1" s="47"/>
      <c r="E1" s="33" t="s">
        <v>27</v>
      </c>
      <c r="F1" s="34"/>
    </row>
    <row r="2" spans="1:6" ht="15.75" thickBot="1">
      <c r="A2" s="8" t="s">
        <v>1</v>
      </c>
      <c r="B2" s="9">
        <v>9700</v>
      </c>
      <c r="C2" s="48">
        <v>1.27</v>
      </c>
      <c r="D2" s="49"/>
      <c r="E2" s="35">
        <v>1.1000000000000001</v>
      </c>
      <c r="F2" s="36"/>
    </row>
    <row r="3" spans="1:6" ht="15.75" thickBot="1">
      <c r="A3" s="8" t="s">
        <v>2</v>
      </c>
      <c r="B3" s="9">
        <v>7900</v>
      </c>
      <c r="C3" s="48">
        <v>1.03</v>
      </c>
      <c r="D3" s="49"/>
      <c r="E3" s="37">
        <v>0.9</v>
      </c>
      <c r="F3" s="38"/>
    </row>
    <row r="4" spans="1:6" ht="15.75" thickBot="1">
      <c r="A4" s="8" t="s">
        <v>3</v>
      </c>
      <c r="B4" s="9">
        <v>5300</v>
      </c>
      <c r="C4" s="48">
        <v>0.69</v>
      </c>
      <c r="D4" s="49"/>
      <c r="E4" s="39">
        <v>0.6</v>
      </c>
      <c r="F4" s="40"/>
    </row>
    <row r="5" spans="1:6">
      <c r="A5" s="2"/>
      <c r="B5" s="3"/>
      <c r="C5" s="3"/>
      <c r="D5" s="3"/>
    </row>
    <row r="7" spans="1:6">
      <c r="A7" s="14" t="s">
        <v>14</v>
      </c>
      <c r="B7" s="15">
        <v>14.134</v>
      </c>
      <c r="C7" s="16"/>
    </row>
    <row r="8" spans="1:6" ht="51">
      <c r="A8" s="17" t="s">
        <v>12</v>
      </c>
      <c r="B8" s="18">
        <v>0.78</v>
      </c>
      <c r="C8" s="16"/>
    </row>
    <row r="9" spans="1:6" ht="26.25" customHeight="1">
      <c r="A9" s="19" t="s">
        <v>6</v>
      </c>
      <c r="B9" s="20">
        <v>383.25</v>
      </c>
      <c r="C9" s="16" t="s">
        <v>5</v>
      </c>
    </row>
    <row r="10" spans="1:6" ht="29.25" customHeight="1">
      <c r="A10" s="19" t="s">
        <v>7</v>
      </c>
      <c r="B10" s="16">
        <v>295</v>
      </c>
      <c r="C10" s="16" t="s">
        <v>5</v>
      </c>
    </row>
    <row r="11" spans="1:6" ht="31.5" customHeight="1">
      <c r="A11" s="19" t="s">
        <v>8</v>
      </c>
      <c r="B11" s="16">
        <v>73</v>
      </c>
      <c r="C11" s="16" t="s">
        <v>5</v>
      </c>
    </row>
    <row r="12" spans="1:6" ht="31.5" customHeight="1">
      <c r="A12" s="19" t="s">
        <v>22</v>
      </c>
      <c r="B12" s="31">
        <v>0.2</v>
      </c>
      <c r="C12" s="16"/>
    </row>
    <row r="13" spans="1:6" ht="31.5" customHeight="1">
      <c r="A13" s="19" t="s">
        <v>23</v>
      </c>
      <c r="B13" s="31">
        <v>0.5</v>
      </c>
      <c r="C13" s="16"/>
    </row>
    <row r="14" spans="1:6" ht="31.5" customHeight="1">
      <c r="A14" s="19" t="s">
        <v>24</v>
      </c>
      <c r="B14" s="31">
        <v>0.3</v>
      </c>
      <c r="C14" s="16"/>
    </row>
    <row r="15" spans="1:6">
      <c r="A15" s="19" t="s">
        <v>9</v>
      </c>
      <c r="B15" s="20">
        <f>B12*B9+B13*B10+B14*B11</f>
        <v>246.05</v>
      </c>
      <c r="C15" s="16" t="s">
        <v>10</v>
      </c>
    </row>
    <row r="16" spans="1:6">
      <c r="A16" s="19" t="s">
        <v>25</v>
      </c>
      <c r="B16" s="16">
        <f>35*0.25*5000/1000</f>
        <v>43.75</v>
      </c>
      <c r="C16" s="16" t="s">
        <v>10</v>
      </c>
    </row>
    <row r="17" spans="1:3">
      <c r="A17" s="19" t="s">
        <v>11</v>
      </c>
      <c r="B17" s="30">
        <f>(B15-B16)/B8</f>
        <v>259.35897435897436</v>
      </c>
      <c r="C17" s="16"/>
    </row>
    <row r="21" spans="1:3" ht="15.75" thickBot="1">
      <c r="A21" s="50"/>
      <c r="B21" s="50"/>
      <c r="C21" s="50"/>
    </row>
    <row r="22" spans="1:3" ht="15" customHeight="1">
      <c r="A22" s="41" t="s">
        <v>15</v>
      </c>
      <c r="B22" s="42"/>
      <c r="C22" s="43"/>
    </row>
    <row r="23" spans="1:3" ht="15.75" thickBot="1">
      <c r="A23" s="44"/>
      <c r="B23" s="45"/>
      <c r="C23" s="46"/>
    </row>
    <row r="24" spans="1:3" ht="64.5" thickBot="1">
      <c r="A24" s="11"/>
      <c r="B24" s="10" t="str">
        <f>C1</f>
        <v>Coeff de correction climatique 1 - fiche actuelle</v>
      </c>
      <c r="C24" s="13" t="str">
        <f>E1</f>
        <v>Coeff de correction climatique 2 - Correction 2021</v>
      </c>
    </row>
    <row r="25" spans="1:3" ht="15.75" thickBot="1">
      <c r="A25" s="1" t="s">
        <v>1</v>
      </c>
      <c r="B25" s="12">
        <f>$B$17*$B$7*C2</f>
        <v>4655.5402743589748</v>
      </c>
      <c r="C25" s="5">
        <f>$B$17*$B$7*E2</f>
        <v>4032.3577179487183</v>
      </c>
    </row>
    <row r="26" spans="1:3" ht="15.75" thickBot="1">
      <c r="A26" s="1" t="s">
        <v>2</v>
      </c>
      <c r="B26" s="5">
        <f>$B$17*$B$7*C3</f>
        <v>3775.7531358974361</v>
      </c>
      <c r="C26" s="5">
        <f>$B$17*$B$7*E3</f>
        <v>3299.2017692307695</v>
      </c>
    </row>
    <row r="27" spans="1:3" ht="15.75" thickBot="1">
      <c r="A27" s="1" t="s">
        <v>3</v>
      </c>
      <c r="B27" s="5">
        <f>$B$17*$B$7*C4</f>
        <v>2529.3880230769228</v>
      </c>
      <c r="C27" s="5">
        <f>$B$17*$B$7*E4</f>
        <v>2199.467846153846</v>
      </c>
    </row>
  </sheetData>
  <mergeCells count="10">
    <mergeCell ref="E1:F1"/>
    <mergeCell ref="E2:F2"/>
    <mergeCell ref="E3:F3"/>
    <mergeCell ref="E4:F4"/>
    <mergeCell ref="A22:C23"/>
    <mergeCell ref="C1:D1"/>
    <mergeCell ref="C2:D2"/>
    <mergeCell ref="C3:D3"/>
    <mergeCell ref="C4:D4"/>
    <mergeCell ref="A21:C21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013C1-EB8A-442C-8A0B-758D3CB66F9D}">
  <dimension ref="A1:G29"/>
  <sheetViews>
    <sheetView topLeftCell="A7" workbookViewId="0">
      <selection activeCell="C27" sqref="C27"/>
    </sheetView>
  </sheetViews>
  <sheetFormatPr baseColWidth="10" defaultRowHeight="15"/>
  <cols>
    <col min="1" max="1" width="20.7109375" customWidth="1"/>
  </cols>
  <sheetData>
    <row r="1" spans="1:6" ht="36.75" thickBot="1">
      <c r="A1" s="6"/>
      <c r="B1" s="7" t="s">
        <v>0</v>
      </c>
      <c r="C1" s="33" t="s">
        <v>26</v>
      </c>
      <c r="D1" s="47"/>
      <c r="E1" s="33" t="s">
        <v>27</v>
      </c>
      <c r="F1" s="34"/>
    </row>
    <row r="2" spans="1:6" ht="15.75" thickBot="1">
      <c r="A2" s="8" t="s">
        <v>1</v>
      </c>
      <c r="B2" s="32">
        <v>4955.5694211643322</v>
      </c>
      <c r="C2" s="48">
        <v>1.1000000000000001</v>
      </c>
      <c r="D2" s="49"/>
      <c r="E2" s="35">
        <v>1.05</v>
      </c>
      <c r="F2" s="36"/>
    </row>
    <row r="3" spans="1:6" ht="15.75" thickBot="1">
      <c r="A3" s="8" t="s">
        <v>2</v>
      </c>
      <c r="B3" s="32">
        <v>4339.2593346668964</v>
      </c>
      <c r="C3" s="48">
        <v>0.95</v>
      </c>
      <c r="D3" s="49"/>
      <c r="E3" s="37">
        <v>1</v>
      </c>
      <c r="F3" s="38"/>
    </row>
    <row r="4" spans="1:6" ht="15.75" thickBot="1">
      <c r="A4" s="8" t="s">
        <v>3</v>
      </c>
      <c r="B4" s="32">
        <v>4339.2593346668964</v>
      </c>
      <c r="C4" s="48">
        <v>0.95</v>
      </c>
      <c r="D4" s="49"/>
      <c r="E4" s="39">
        <v>0.91</v>
      </c>
      <c r="F4" s="40"/>
    </row>
    <row r="5" spans="1:6">
      <c r="A5" s="2"/>
      <c r="B5" s="3"/>
      <c r="C5" s="3"/>
      <c r="D5" s="3"/>
    </row>
    <row r="7" spans="1:6">
      <c r="A7" s="14" t="s">
        <v>14</v>
      </c>
      <c r="B7" s="15">
        <v>14.134</v>
      </c>
      <c r="C7" s="16"/>
    </row>
    <row r="8" spans="1:6" ht="51">
      <c r="A8" s="17" t="s">
        <v>12</v>
      </c>
      <c r="B8" s="18">
        <f>0.78*0.94</f>
        <v>0.73319999999999996</v>
      </c>
      <c r="C8" s="16"/>
    </row>
    <row r="9" spans="1:6">
      <c r="A9" s="19" t="s">
        <v>4</v>
      </c>
      <c r="B9" s="16">
        <v>1.6970000000000001</v>
      </c>
      <c r="C9" s="16" t="s">
        <v>5</v>
      </c>
    </row>
    <row r="10" spans="1:6" ht="26.25" customHeight="1">
      <c r="A10" s="19" t="s">
        <v>6</v>
      </c>
      <c r="B10" s="20">
        <v>595</v>
      </c>
      <c r="C10" s="16" t="s">
        <v>5</v>
      </c>
    </row>
    <row r="11" spans="1:6" ht="29.25" customHeight="1">
      <c r="A11" s="19" t="s">
        <v>7</v>
      </c>
      <c r="B11" s="16">
        <v>462</v>
      </c>
      <c r="C11" s="16" t="s">
        <v>5</v>
      </c>
    </row>
    <row r="12" spans="1:6" ht="31.5" customHeight="1">
      <c r="A12" s="19" t="s">
        <v>8</v>
      </c>
      <c r="B12" s="16">
        <v>129</v>
      </c>
      <c r="C12" s="16" t="s">
        <v>5</v>
      </c>
    </row>
    <row r="13" spans="1:6" ht="31.5" customHeight="1">
      <c r="A13" s="19" t="s">
        <v>22</v>
      </c>
      <c r="B13" s="31">
        <v>0.2</v>
      </c>
      <c r="C13" s="16"/>
    </row>
    <row r="14" spans="1:6" ht="31.5" customHeight="1">
      <c r="A14" s="19" t="s">
        <v>23</v>
      </c>
      <c r="B14" s="31">
        <v>0.5</v>
      </c>
      <c r="C14" s="16"/>
    </row>
    <row r="15" spans="1:6" ht="31.5" customHeight="1">
      <c r="A15" s="19" t="s">
        <v>24</v>
      </c>
      <c r="B15" s="31">
        <v>0.3</v>
      </c>
      <c r="C15" s="16"/>
    </row>
    <row r="16" spans="1:6">
      <c r="A16" s="19" t="s">
        <v>9</v>
      </c>
      <c r="B16" s="20">
        <f>B13*B10+B14*B11+B15*B12</f>
        <v>388.7</v>
      </c>
      <c r="C16" s="16" t="s">
        <v>10</v>
      </c>
    </row>
    <row r="17" spans="1:7">
      <c r="A17" s="19" t="s">
        <v>25</v>
      </c>
      <c r="B17" s="16">
        <v>79.709999999999994</v>
      </c>
      <c r="C17" s="16" t="s">
        <v>10</v>
      </c>
    </row>
    <row r="18" spans="1:7">
      <c r="A18" s="19" t="s">
        <v>11</v>
      </c>
      <c r="B18" s="20">
        <f>(B16-B17)/B8</f>
        <v>421.42662302236772</v>
      </c>
      <c r="C18" s="16"/>
    </row>
    <row r="19" spans="1:7">
      <c r="A19" s="19" t="s">
        <v>13</v>
      </c>
      <c r="B19" s="20">
        <f>B18*B7</f>
        <v>5956.4438897981454</v>
      </c>
      <c r="C19" s="16"/>
      <c r="E19" s="27"/>
      <c r="F19" s="27"/>
      <c r="G19" s="27"/>
    </row>
    <row r="20" spans="1:7">
      <c r="E20" s="28"/>
      <c r="F20" s="29"/>
      <c r="G20" s="29"/>
    </row>
    <row r="21" spans="1:7">
      <c r="E21" s="28"/>
      <c r="F21" s="29"/>
      <c r="G21" s="29"/>
    </row>
    <row r="22" spans="1:7">
      <c r="E22" s="28"/>
      <c r="F22" s="29"/>
      <c r="G22" s="29"/>
    </row>
    <row r="23" spans="1:7" ht="15.75" thickBot="1">
      <c r="A23" s="50"/>
      <c r="B23" s="50"/>
      <c r="C23" s="50"/>
      <c r="E23" s="27"/>
      <c r="F23" s="27"/>
      <c r="G23" s="27"/>
    </row>
    <row r="24" spans="1:7" ht="15" customHeight="1">
      <c r="A24" s="41" t="s">
        <v>15</v>
      </c>
      <c r="B24" s="42"/>
      <c r="C24" s="43"/>
    </row>
    <row r="25" spans="1:7" ht="15.75" thickBot="1">
      <c r="A25" s="44"/>
      <c r="B25" s="45"/>
      <c r="C25" s="46"/>
    </row>
    <row r="26" spans="1:7" ht="64.5" thickBot="1">
      <c r="A26" s="11"/>
      <c r="B26" s="10" t="str">
        <f>C1</f>
        <v>Coeff de correction climatique 1 - fiche actuelle</v>
      </c>
      <c r="C26" s="13" t="str">
        <f>E1</f>
        <v>Coeff de correction climatique 2 - Correction 2021</v>
      </c>
    </row>
    <row r="27" spans="1:7" ht="15.75" thickBot="1">
      <c r="A27" s="1" t="s">
        <v>1</v>
      </c>
      <c r="B27" s="5">
        <f>$B$19*C2</f>
        <v>6552.0882787779601</v>
      </c>
      <c r="C27" s="5">
        <f>$B$19*E2</f>
        <v>6254.2660842880532</v>
      </c>
    </row>
    <row r="28" spans="1:7" ht="15.75" thickBot="1">
      <c r="A28" s="1" t="s">
        <v>2</v>
      </c>
      <c r="B28" s="5">
        <f t="shared" ref="B28:B29" si="0">$B$19*C3</f>
        <v>5658.6216953082376</v>
      </c>
      <c r="C28" s="5">
        <f>$B$19*E3</f>
        <v>5956.4438897981454</v>
      </c>
    </row>
    <row r="29" spans="1:7" ht="15.75" thickBot="1">
      <c r="A29" s="1" t="s">
        <v>3</v>
      </c>
      <c r="B29" s="5">
        <f t="shared" si="0"/>
        <v>5658.6216953082376</v>
      </c>
      <c r="C29" s="5">
        <f>$B$19*E4</f>
        <v>5420.3639397163124</v>
      </c>
    </row>
  </sheetData>
  <mergeCells count="10">
    <mergeCell ref="C4:D4"/>
    <mergeCell ref="E4:F4"/>
    <mergeCell ref="A23:C23"/>
    <mergeCell ref="A24:C25"/>
    <mergeCell ref="C1:D1"/>
    <mergeCell ref="E1:F1"/>
    <mergeCell ref="C2:D2"/>
    <mergeCell ref="E2:F2"/>
    <mergeCell ref="C3:D3"/>
    <mergeCell ref="E3:F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B2AA5-79D5-451D-BF8D-C7AD4D7C3A1A}">
  <dimension ref="A1:E7"/>
  <sheetViews>
    <sheetView tabSelected="1" workbookViewId="0">
      <selection activeCell="C3" sqref="C3"/>
    </sheetView>
  </sheetViews>
  <sheetFormatPr baseColWidth="10" defaultRowHeight="15"/>
  <cols>
    <col min="1" max="1" width="49" customWidth="1"/>
    <col min="2" max="2" width="24.7109375" customWidth="1"/>
    <col min="3" max="3" width="25.7109375" customWidth="1"/>
  </cols>
  <sheetData>
    <row r="1" spans="1:5" ht="27" customHeight="1" thickBot="1">
      <c r="A1" s="21" t="s">
        <v>16</v>
      </c>
    </row>
    <row r="2" spans="1:5" ht="135.75" thickBot="1">
      <c r="A2" s="51" t="s">
        <v>17</v>
      </c>
      <c r="B2" s="52"/>
      <c r="C2" s="53"/>
      <c r="D2" s="22"/>
      <c r="E2" s="23" t="s">
        <v>18</v>
      </c>
    </row>
    <row r="3" spans="1:5" ht="15.75" thickBot="1">
      <c r="A3" s="54" t="s">
        <v>19</v>
      </c>
      <c r="B3" s="24" t="s">
        <v>1</v>
      </c>
      <c r="C3" s="25">
        <f>ROUND(AVERAGE('réseau de chauffage'!C25,'réseau de ECS'!C27),-2)</f>
        <v>5100</v>
      </c>
      <c r="D3" s="55" t="s">
        <v>20</v>
      </c>
      <c r="E3" s="54" t="s">
        <v>21</v>
      </c>
    </row>
    <row r="4" spans="1:5" ht="15.75" thickBot="1">
      <c r="A4" s="55"/>
      <c r="B4" s="24" t="s">
        <v>2</v>
      </c>
      <c r="C4" s="25">
        <f>ROUND(AVERAGE('réseau de chauffage'!C26,'réseau de ECS'!C28),-2)</f>
        <v>4600</v>
      </c>
      <c r="D4" s="55"/>
      <c r="E4" s="55"/>
    </row>
    <row r="5" spans="1:5" ht="15.75" thickBot="1">
      <c r="A5" s="56"/>
      <c r="B5" s="24" t="s">
        <v>3</v>
      </c>
      <c r="C5" s="25">
        <f>ROUND(AVERAGE('réseau de chauffage'!C27,'réseau de ECS'!C29),-2)</f>
        <v>3800</v>
      </c>
      <c r="D5" s="55"/>
      <c r="E5" s="57"/>
    </row>
    <row r="6" spans="1:5">
      <c r="A6" s="4"/>
    </row>
    <row r="7" spans="1:5">
      <c r="A7" s="26"/>
    </row>
  </sheetData>
  <mergeCells count="4">
    <mergeCell ref="A2:C2"/>
    <mergeCell ref="A3:A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réseau de chauffage</vt:lpstr>
      <vt:lpstr>réseau de ECS</vt:lpstr>
      <vt:lpstr>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ALLOUCHE</dc:creator>
  <cp:lastModifiedBy>Julien PARC</cp:lastModifiedBy>
  <dcterms:created xsi:type="dcterms:W3CDTF">2021-07-07T15:25:10Z</dcterms:created>
  <dcterms:modified xsi:type="dcterms:W3CDTF">2021-09-01T07:54:38Z</dcterms:modified>
</cp:coreProperties>
</file>